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utsch\一些文件\德国生活\投资\我的博客\资料\"/>
    </mc:Choice>
  </mc:AlternateContent>
  <bookViews>
    <workbookView xWindow="0" yWindow="0" windowWidth="28800" windowHeight="12300"/>
  </bookViews>
  <sheets>
    <sheet name="再平衡计算器" sheetId="1" r:id="rId1"/>
  </sheets>
  <calcPr calcId="162913"/>
</workbook>
</file>

<file path=xl/calcChain.xml><?xml version="1.0" encoding="utf-8"?>
<calcChain xmlns="http://schemas.openxmlformats.org/spreadsheetml/2006/main">
  <c r="C30" i="1" l="1"/>
  <c r="F30" i="1" s="1"/>
  <c r="E29" i="1"/>
  <c r="B29" i="1"/>
  <c r="E28" i="1"/>
  <c r="B28" i="1"/>
  <c r="E27" i="1"/>
  <c r="B27" i="1"/>
  <c r="E26" i="1"/>
  <c r="B26" i="1"/>
  <c r="E25" i="1"/>
  <c r="B25" i="1"/>
  <c r="E24" i="1"/>
  <c r="B24" i="1"/>
  <c r="C9" i="1"/>
  <c r="E30" i="1" s="1"/>
  <c r="E8" i="1"/>
  <c r="D8" i="1"/>
  <c r="E7" i="1"/>
  <c r="D7" i="1"/>
  <c r="E6" i="1"/>
  <c r="D6" i="1"/>
  <c r="E5" i="1"/>
  <c r="D5" i="1"/>
  <c r="E4" i="1"/>
  <c r="D4" i="1"/>
  <c r="E3" i="1"/>
  <c r="D3" i="1"/>
  <c r="F29" i="1" l="1"/>
  <c r="G29" i="1" s="1"/>
  <c r="F26" i="1"/>
  <c r="G26" i="1" s="1"/>
  <c r="D24" i="1"/>
  <c r="F24" i="1"/>
  <c r="G24" i="1" s="1"/>
  <c r="F28" i="1"/>
  <c r="G28" i="1" s="1"/>
  <c r="D27" i="1"/>
  <c r="F27" i="1"/>
  <c r="G27" i="1" s="1"/>
  <c r="D25" i="1"/>
  <c r="F25" i="1"/>
  <c r="G25" i="1" s="1"/>
  <c r="D26" i="1"/>
  <c r="D29" i="1"/>
  <c r="E9" i="1"/>
  <c r="D28" i="1"/>
  <c r="D30" i="1"/>
</calcChain>
</file>

<file path=xl/sharedStrings.xml><?xml version="1.0" encoding="utf-8"?>
<sst xmlns="http://schemas.openxmlformats.org/spreadsheetml/2006/main" count="28" uniqueCount="24">
  <si>
    <t>定投计划</t>
  </si>
  <si>
    <t>风险类别</t>
  </si>
  <si>
    <t>资产类别</t>
  </si>
  <si>
    <t>占比</t>
  </si>
  <si>
    <t>风险资产</t>
  </si>
  <si>
    <t>合计</t>
  </si>
  <si>
    <t>总计</t>
  </si>
  <si>
    <t>价值</t>
  </si>
  <si>
    <t>目标比例</t>
  </si>
  <si>
    <t>目标价值</t>
  </si>
  <si>
    <t>调整</t>
  </si>
  <si>
    <t>债券基金</t>
    <phoneticPr fontId="3" type="noConversion"/>
  </si>
  <si>
    <t>发达国家小盘股</t>
    <phoneticPr fontId="3" type="noConversion"/>
  </si>
  <si>
    <t>发展中国家股票</t>
    <phoneticPr fontId="3" type="noConversion"/>
  </si>
  <si>
    <t>低风险资产</t>
    <phoneticPr fontId="3" type="noConversion"/>
  </si>
  <si>
    <t>黄金</t>
    <phoneticPr fontId="3" type="noConversion"/>
  </si>
  <si>
    <t>房地产指数基金</t>
    <phoneticPr fontId="3" type="noConversion"/>
  </si>
  <si>
    <t>实际比例</t>
    <phoneticPr fontId="3" type="noConversion"/>
  </si>
  <si>
    <t>月定投总额度</t>
    <phoneticPr fontId="3" type="noConversion"/>
  </si>
  <si>
    <t>资产组合调仓（只需要修改黄色区域，红色和绿色区域为调仓操作，负数为卖出）</t>
    <phoneticPr fontId="3" type="noConversion"/>
  </si>
  <si>
    <t xml:space="preserve"> </t>
    <phoneticPr fontId="3" type="noConversion"/>
  </si>
  <si>
    <t>发达国家大盘股</t>
    <phoneticPr fontId="3" type="noConversion"/>
  </si>
  <si>
    <t>资产组合计划（只修改黄色区域）</t>
    <phoneticPr fontId="3" type="noConversion"/>
  </si>
  <si>
    <t>低风险资产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</si>
</sst>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€]#,##0.00"/>
  </numFmts>
  <fonts count="7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/>
    <xf numFmtId="0" fontId="1" fillId="2" borderId="4" xfId="0" applyFont="1" applyFill="1" applyBorder="1" applyAlignment="1"/>
    <xf numFmtId="10" fontId="1" fillId="0" borderId="4" xfId="0" applyNumberFormat="1" applyFont="1" applyBorder="1"/>
    <xf numFmtId="176" fontId="1" fillId="0" borderId="4" xfId="0" applyNumberFormat="1" applyFont="1" applyBorder="1"/>
    <xf numFmtId="176" fontId="1" fillId="3" borderId="4" xfId="0" applyNumberFormat="1" applyFont="1" applyFill="1" applyBorder="1"/>
    <xf numFmtId="0" fontId="1" fillId="0" borderId="5" xfId="0" applyFont="1" applyBorder="1" applyAlignment="1"/>
    <xf numFmtId="176" fontId="1" fillId="2" borderId="5" xfId="0" applyNumberFormat="1" applyFont="1" applyFill="1" applyBorder="1" applyAlignment="1"/>
    <xf numFmtId="10" fontId="1" fillId="0" borderId="5" xfId="0" applyNumberFormat="1" applyFont="1" applyBorder="1"/>
    <xf numFmtId="9" fontId="1" fillId="0" borderId="5" xfId="0" applyNumberFormat="1" applyFont="1" applyBorder="1"/>
    <xf numFmtId="176" fontId="1" fillId="0" borderId="5" xfId="0" applyNumberFormat="1" applyFont="1" applyBorder="1"/>
    <xf numFmtId="176" fontId="1" fillId="3" borderId="5" xfId="0" applyNumberFormat="1" applyFont="1" applyFill="1" applyBorder="1"/>
    <xf numFmtId="0" fontId="1" fillId="0" borderId="7" xfId="0" applyFont="1" applyBorder="1" applyAlignment="1"/>
    <xf numFmtId="176" fontId="1" fillId="2" borderId="7" xfId="0" applyNumberFormat="1" applyFont="1" applyFill="1" applyBorder="1" applyAlignment="1"/>
    <xf numFmtId="10" fontId="1" fillId="0" borderId="7" xfId="0" applyNumberFormat="1" applyFont="1" applyBorder="1"/>
    <xf numFmtId="9" fontId="1" fillId="0" borderId="7" xfId="0" applyNumberFormat="1" applyFont="1" applyBorder="1"/>
    <xf numFmtId="176" fontId="1" fillId="0" borderId="7" xfId="0" applyNumberFormat="1" applyFont="1" applyBorder="1"/>
    <xf numFmtId="176" fontId="1" fillId="3" borderId="7" xfId="0" applyNumberFormat="1" applyFont="1" applyFill="1" applyBorder="1"/>
    <xf numFmtId="176" fontId="1" fillId="0" borderId="9" xfId="0" applyNumberFormat="1" applyFont="1" applyBorder="1"/>
    <xf numFmtId="10" fontId="1" fillId="0" borderId="9" xfId="0" applyNumberFormat="1" applyFont="1" applyBorder="1"/>
    <xf numFmtId="0" fontId="1" fillId="0" borderId="10" xfId="0" applyFont="1" applyBorder="1"/>
    <xf numFmtId="0" fontId="4" fillId="0" borderId="2" xfId="0" applyFont="1" applyBorder="1" applyAlignment="1"/>
    <xf numFmtId="0" fontId="4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/>
    <xf numFmtId="0" fontId="4" fillId="0" borderId="1" xfId="0" applyFont="1" applyBorder="1" applyAlignment="1"/>
    <xf numFmtId="0" fontId="4" fillId="2" borderId="3" xfId="0" applyFont="1" applyFill="1" applyBorder="1" applyAlignment="1"/>
    <xf numFmtId="9" fontId="4" fillId="2" borderId="3" xfId="0" applyNumberFormat="1" applyFont="1" applyFill="1" applyBorder="1" applyAlignment="1"/>
    <xf numFmtId="0" fontId="4" fillId="0" borderId="4" xfId="0" applyFont="1" applyBorder="1"/>
    <xf numFmtId="0" fontId="4" fillId="3" borderId="3" xfId="0" applyFont="1" applyFill="1" applyBorder="1"/>
    <xf numFmtId="9" fontId="4" fillId="2" borderId="6" xfId="0" applyNumberFormat="1" applyFont="1" applyFill="1" applyBorder="1" applyAlignment="1"/>
    <xf numFmtId="0" fontId="4" fillId="0" borderId="5" xfId="0" applyFont="1" applyBorder="1"/>
    <xf numFmtId="0" fontId="4" fillId="3" borderId="6" xfId="0" applyFont="1" applyFill="1" applyBorder="1"/>
    <xf numFmtId="0" fontId="4" fillId="0" borderId="7" xfId="0" applyFont="1" applyBorder="1"/>
    <xf numFmtId="10" fontId="4" fillId="0" borderId="3" xfId="0" applyNumberFormat="1" applyFont="1" applyBorder="1"/>
    <xf numFmtId="0" fontId="4" fillId="0" borderId="3" xfId="0" applyFont="1" applyBorder="1"/>
    <xf numFmtId="0" fontId="4" fillId="0" borderId="4" xfId="0" applyFont="1" applyBorder="1" applyAlignment="1"/>
    <xf numFmtId="0" fontId="6" fillId="0" borderId="0" xfId="0" applyFont="1" applyAlignment="1"/>
    <xf numFmtId="0" fontId="1" fillId="0" borderId="5" xfId="0" applyFont="1" applyBorder="1" applyAlignment="1">
      <alignment horizontal="center" vertical="center"/>
    </xf>
    <xf numFmtId="0" fontId="2" fillId="0" borderId="5" xfId="0" applyFont="1" applyBorder="1"/>
    <xf numFmtId="0" fontId="2" fillId="0" borderId="7" xfId="0" applyFont="1" applyBorder="1"/>
    <xf numFmtId="0" fontId="1" fillId="0" borderId="8" xfId="0" applyFont="1" applyBorder="1" applyAlignment="1"/>
    <xf numFmtId="0" fontId="2" fillId="0" borderId="9" xfId="0" applyFont="1" applyBorder="1"/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4" fillId="0" borderId="5" xfId="0" applyFont="1" applyBorder="1" applyAlignment="1">
      <alignment horizontal="center" vertical="center"/>
    </xf>
    <xf numFmtId="0" fontId="5" fillId="0" borderId="5" xfId="0" applyFont="1" applyBorder="1"/>
    <xf numFmtId="0" fontId="5" fillId="0" borderId="7" xfId="0" applyFont="1" applyBorder="1"/>
    <xf numFmtId="0" fontId="4" fillId="0" borderId="1" xfId="0" applyFont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sz="1050" b="0">
                <a:solidFill>
                  <a:srgbClr val="757575"/>
                </a:solidFill>
                <a:latin typeface="+mn-lt"/>
              </a:defRPr>
            </a:pPr>
            <a:r>
              <a:rPr lang="zh-CN" altLang="en-US" sz="1050" b="0">
                <a:solidFill>
                  <a:srgbClr val="757575"/>
                </a:solidFill>
                <a:latin typeface="+mn-lt"/>
              </a:rPr>
              <a:t>资产组合目标比例</a:t>
            </a:r>
          </a:p>
        </c:rich>
      </c:tx>
      <c:layout/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再平衡计算器!$C$2</c:f>
              <c:strCache>
                <c:ptCount val="1"/>
                <c:pt idx="0">
                  <c:v>占比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BA32-42A6-B5FD-604AAAB421E4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BA32-42A6-B5FD-604AAAB421E4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BA32-42A6-B5FD-604AAAB421E4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BA32-42A6-B5FD-604AAAB421E4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BA32-42A6-B5FD-604AAAB421E4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BA32-42A6-B5FD-604AAAB421E4}"/>
              </c:ext>
            </c:extLst>
          </c:dPt>
          <c:dLbls>
            <c:dLbl>
              <c:idx val="0"/>
              <c:layout>
                <c:manualLayout>
                  <c:x val="0.14061519146264909"/>
                  <c:y val="-0.115440115440115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32-42A6-B5FD-604AAAB421E4}"/>
                </c:ext>
              </c:extLst>
            </c:dLbl>
            <c:dLbl>
              <c:idx val="1"/>
              <c:layout>
                <c:manualLayout>
                  <c:x val="-1.1299336170549349E-2"/>
                  <c:y val="-5.771778527684039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20955360805886"/>
                      <c:h val="0.184497392371408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A32-42A6-B5FD-604AAAB421E4}"/>
                </c:ext>
              </c:extLst>
            </c:dLbl>
            <c:dLbl>
              <c:idx val="2"/>
              <c:layout>
                <c:manualLayout>
                  <c:x val="-0.15317011927181418"/>
                  <c:y val="0.161616161616161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A32-42A6-B5FD-604AAAB421E4}"/>
                </c:ext>
              </c:extLst>
            </c:dLbl>
            <c:dLbl>
              <c:idx val="3"/>
              <c:layout>
                <c:manualLayout>
                  <c:x val="-0.17576898932831136"/>
                  <c:y val="0.155844155844155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A32-42A6-B5FD-604AAAB421E4}"/>
                </c:ext>
              </c:extLst>
            </c:dLbl>
            <c:dLbl>
              <c:idx val="4"/>
              <c:layout>
                <c:manualLayout>
                  <c:x val="-0.18957940991839298"/>
                  <c:y val="8.08083080524025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63198244287261"/>
                      <c:h val="0.184497392371408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BA32-42A6-B5FD-604AAAB421E4}"/>
                </c:ext>
              </c:extLst>
            </c:dLbl>
            <c:dLbl>
              <c:idx val="5"/>
              <c:layout>
                <c:manualLayout>
                  <c:x val="-0.20841180163214063"/>
                  <c:y val="-5.19480519480519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A32-42A6-B5FD-604AAAB421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再平衡计算器!$B$3:$B$8</c:f>
              <c:strCache>
                <c:ptCount val="6"/>
                <c:pt idx="0">
                  <c:v>债券基金</c:v>
                </c:pt>
                <c:pt idx="1">
                  <c:v>发达国家大盘股</c:v>
                </c:pt>
                <c:pt idx="2">
                  <c:v>发达国家小盘股</c:v>
                </c:pt>
                <c:pt idx="3">
                  <c:v>发展中国家股票</c:v>
                </c:pt>
                <c:pt idx="4">
                  <c:v>黄金</c:v>
                </c:pt>
                <c:pt idx="5">
                  <c:v>房地产指数基金</c:v>
                </c:pt>
              </c:strCache>
            </c:strRef>
          </c:cat>
          <c:val>
            <c:numRef>
              <c:f>再平衡计算器!$C$3:$C$8</c:f>
              <c:numCache>
                <c:formatCode>0%</c:formatCode>
                <c:ptCount val="6"/>
                <c:pt idx="0">
                  <c:v>0.3</c:v>
                </c:pt>
                <c:pt idx="1">
                  <c:v>0.35</c:v>
                </c:pt>
                <c:pt idx="2">
                  <c:v>0.1</c:v>
                </c:pt>
                <c:pt idx="3">
                  <c:v>0.15</c:v>
                </c:pt>
                <c:pt idx="4">
                  <c:v>0.05</c:v>
                </c:pt>
                <c:pt idx="5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A32-42A6-B5FD-604AAAB421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zh-CN"/>
        </a:p>
      </c:txPr>
    </c:legend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sz="1050" b="0">
                <a:solidFill>
                  <a:srgbClr val="757575"/>
                </a:solidFill>
                <a:latin typeface="+mn-lt"/>
              </a:defRPr>
            </a:pPr>
            <a:r>
              <a:rPr lang="zh-CN" altLang="en-US" sz="1050" b="0">
                <a:solidFill>
                  <a:srgbClr val="757575"/>
                </a:solidFill>
                <a:latin typeface="+mn-lt"/>
              </a:rPr>
              <a:t>资产组合现状</a:t>
            </a:r>
          </a:p>
        </c:rich>
      </c:tx>
      <c:layout/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再平衡计算器!$D$22:$D$23</c:f>
              <c:strCache>
                <c:ptCount val="2"/>
                <c:pt idx="1">
                  <c:v>实际比例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3522-47A5-AAC2-9AA8B17704E8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3522-47A5-AAC2-9AA8B17704E8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3522-47A5-AAC2-9AA8B17704E8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3522-47A5-AAC2-9AA8B17704E8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3522-47A5-AAC2-9AA8B17704E8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3522-47A5-AAC2-9AA8B17704E8}"/>
              </c:ext>
            </c:extLst>
          </c:dPt>
          <c:dLbls>
            <c:dLbl>
              <c:idx val="0"/>
              <c:layout>
                <c:manualLayout>
                  <c:x val="0.12466124661246605"/>
                  <c:y val="-1.15440115440115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22-47A5-AAC2-9AA8B17704E8}"/>
                </c:ext>
              </c:extLst>
            </c:dLbl>
            <c:dLbl>
              <c:idx val="1"/>
              <c:layout>
                <c:manualLayout>
                  <c:x val="0.13911472448057807"/>
                  <c:y val="-1.15440115440115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22-47A5-AAC2-9AA8B17704E8}"/>
                </c:ext>
              </c:extLst>
            </c:dLbl>
            <c:dLbl>
              <c:idx val="2"/>
              <c:layout>
                <c:manualLayout>
                  <c:x val="-0.13550135501355012"/>
                  <c:y val="0.121212121212121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22-47A5-AAC2-9AA8B17704E8}"/>
                </c:ext>
              </c:extLst>
            </c:dLbl>
            <c:dLbl>
              <c:idx val="3"/>
              <c:layout>
                <c:manualLayout>
                  <c:x val="-0.12646793134598017"/>
                  <c:y val="0.132756132756132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22-47A5-AAC2-9AA8B17704E8}"/>
                </c:ext>
              </c:extLst>
            </c:dLbl>
            <c:dLbl>
              <c:idx val="4"/>
              <c:layout>
                <c:manualLayout>
                  <c:x val="-0.12104787714543816"/>
                  <c:y val="5.19480519480518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22-47A5-AAC2-9AA8B17704E8}"/>
                </c:ext>
              </c:extLst>
            </c:dLbl>
            <c:dLbl>
              <c:idx val="5"/>
              <c:layout>
                <c:manualLayout>
                  <c:x val="-0.12466124661246612"/>
                  <c:y val="-0.121212121212121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22-47A5-AAC2-9AA8B17704E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再平衡计算器!$B$24:$B$29</c:f>
              <c:strCache>
                <c:ptCount val="6"/>
                <c:pt idx="0">
                  <c:v>债券基金</c:v>
                </c:pt>
                <c:pt idx="1">
                  <c:v>发达国家大盘股</c:v>
                </c:pt>
                <c:pt idx="2">
                  <c:v>发达国家小盘股</c:v>
                </c:pt>
                <c:pt idx="3">
                  <c:v>发展中国家股票</c:v>
                </c:pt>
                <c:pt idx="4">
                  <c:v>黄金</c:v>
                </c:pt>
                <c:pt idx="5">
                  <c:v>房地产指数基金</c:v>
                </c:pt>
              </c:strCache>
            </c:strRef>
          </c:cat>
          <c:val>
            <c:numRef>
              <c:f>再平衡计算器!$D$24:$D$29</c:f>
              <c:numCache>
                <c:formatCode>0.00%</c:formatCode>
                <c:ptCount val="6"/>
                <c:pt idx="0">
                  <c:v>0.2677376171352075</c:v>
                </c:pt>
                <c:pt idx="1">
                  <c:v>0.33467202141900937</c:v>
                </c:pt>
                <c:pt idx="2">
                  <c:v>0.13386880856760375</c:v>
                </c:pt>
                <c:pt idx="3">
                  <c:v>0.13386880856760375</c:v>
                </c:pt>
                <c:pt idx="4">
                  <c:v>8.0321285140562249E-2</c:v>
                </c:pt>
                <c:pt idx="5">
                  <c:v>4.9531459170013385E-2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522-47A5-AAC2-9AA8B1770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zh-CN"/>
        </a:p>
      </c:txPr>
    </c:legend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9</xdr:row>
      <xdr:rowOff>85725</xdr:rowOff>
    </xdr:from>
    <xdr:ext cx="5057775" cy="2200275"/>
    <xdr:graphicFrame macro="">
      <xdr:nvGraphicFramePr>
        <xdr:cNvPr id="2" name="Chart 1" title="图表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9525</xdr:rowOff>
    </xdr:from>
    <xdr:ext cx="7002517" cy="2200275"/>
    <xdr:graphicFrame macro="">
      <xdr:nvGraphicFramePr>
        <xdr:cNvPr id="3" name="Chart 2" title="图表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42"/>
  <sheetViews>
    <sheetView tabSelected="1" topLeftCell="A19" zoomScale="145" zoomScaleNormal="145" workbookViewId="0">
      <selection activeCell="I17" sqref="I17"/>
    </sheetView>
  </sheetViews>
  <sheetFormatPr baseColWidth="10" defaultColWidth="14.42578125" defaultRowHeight="15.75" customHeight="1" x14ac:dyDescent="0.2"/>
  <cols>
    <col min="2" max="2" width="18.7109375" customWidth="1"/>
  </cols>
  <sheetData>
    <row r="1" spans="1:5" ht="15.75" customHeight="1" x14ac:dyDescent="0.2">
      <c r="A1" s="46" t="s">
        <v>22</v>
      </c>
      <c r="B1" s="47"/>
      <c r="C1" s="48"/>
      <c r="D1" s="46" t="s">
        <v>0</v>
      </c>
      <c r="E1" s="48"/>
    </row>
    <row r="2" spans="1:5" ht="12.75" x14ac:dyDescent="0.2">
      <c r="A2" s="26" t="s">
        <v>1</v>
      </c>
      <c r="B2" s="23" t="s">
        <v>2</v>
      </c>
      <c r="C2" s="27" t="s">
        <v>3</v>
      </c>
      <c r="D2" s="28" t="s">
        <v>18</v>
      </c>
      <c r="E2" s="29">
        <v>1000</v>
      </c>
    </row>
    <row r="3" spans="1:5" ht="12.75" x14ac:dyDescent="0.2">
      <c r="A3" s="25" t="s">
        <v>14</v>
      </c>
      <c r="B3" s="23" t="s">
        <v>11</v>
      </c>
      <c r="C3" s="30">
        <v>0.3</v>
      </c>
      <c r="D3" s="31" t="str">
        <f t="shared" ref="D3:D8" si="0">B3</f>
        <v>债券基金</v>
      </c>
      <c r="E3" s="32">
        <f t="shared" ref="E3:E8" si="1">$E$2*C3</f>
        <v>300</v>
      </c>
    </row>
    <row r="4" spans="1:5" ht="12.75" x14ac:dyDescent="0.2">
      <c r="A4" s="49" t="s">
        <v>4</v>
      </c>
      <c r="B4" s="24" t="s">
        <v>21</v>
      </c>
      <c r="C4" s="33">
        <v>0.35</v>
      </c>
      <c r="D4" s="34" t="str">
        <f t="shared" si="0"/>
        <v>发达国家大盘股</v>
      </c>
      <c r="E4" s="35">
        <f t="shared" si="1"/>
        <v>350</v>
      </c>
    </row>
    <row r="5" spans="1:5" ht="12.75" x14ac:dyDescent="0.2">
      <c r="A5" s="50"/>
      <c r="B5" s="24" t="s">
        <v>12</v>
      </c>
      <c r="C5" s="33">
        <v>0.1</v>
      </c>
      <c r="D5" s="34" t="str">
        <f t="shared" si="0"/>
        <v>发达国家小盘股</v>
      </c>
      <c r="E5" s="35">
        <f t="shared" si="1"/>
        <v>100</v>
      </c>
    </row>
    <row r="6" spans="1:5" ht="12.75" x14ac:dyDescent="0.2">
      <c r="A6" s="50"/>
      <c r="B6" s="24" t="s">
        <v>13</v>
      </c>
      <c r="C6" s="33">
        <v>0.15</v>
      </c>
      <c r="D6" s="34" t="str">
        <f t="shared" si="0"/>
        <v>发展中国家股票</v>
      </c>
      <c r="E6" s="35">
        <f t="shared" si="1"/>
        <v>150</v>
      </c>
    </row>
    <row r="7" spans="1:5" ht="12.75" x14ac:dyDescent="0.2">
      <c r="A7" s="50"/>
      <c r="B7" s="24" t="s">
        <v>15</v>
      </c>
      <c r="C7" s="33">
        <v>0.05</v>
      </c>
      <c r="D7" s="34" t="str">
        <f t="shared" si="0"/>
        <v>黄金</v>
      </c>
      <c r="E7" s="35">
        <f t="shared" si="1"/>
        <v>50</v>
      </c>
    </row>
    <row r="8" spans="1:5" ht="12.75" x14ac:dyDescent="0.2">
      <c r="A8" s="51"/>
      <c r="B8" s="24" t="s">
        <v>16</v>
      </c>
      <c r="C8" s="33">
        <v>0.05</v>
      </c>
      <c r="D8" s="36" t="str">
        <f t="shared" si="0"/>
        <v>房地产指数基金</v>
      </c>
      <c r="E8" s="35">
        <f t="shared" si="1"/>
        <v>50</v>
      </c>
    </row>
    <row r="9" spans="1:5" ht="12.75" x14ac:dyDescent="0.2">
      <c r="A9" s="52" t="s">
        <v>5</v>
      </c>
      <c r="B9" s="47"/>
      <c r="C9" s="37">
        <f>SUM(C3:C8)</f>
        <v>1</v>
      </c>
      <c r="D9" s="28" t="s">
        <v>6</v>
      </c>
      <c r="E9" s="38">
        <f>SUM(E3:E8)</f>
        <v>1000</v>
      </c>
    </row>
    <row r="22" spans="1:7" ht="12.75" x14ac:dyDescent="0.2">
      <c r="A22" s="46" t="s">
        <v>19</v>
      </c>
      <c r="B22" s="53"/>
      <c r="C22" s="53"/>
      <c r="D22" s="53"/>
      <c r="E22" s="53"/>
      <c r="F22" s="53"/>
      <c r="G22" s="54"/>
    </row>
    <row r="23" spans="1:7" ht="12.75" x14ac:dyDescent="0.2">
      <c r="A23" s="1" t="s">
        <v>1</v>
      </c>
      <c r="B23" s="3" t="s">
        <v>2</v>
      </c>
      <c r="C23" s="3" t="s">
        <v>7</v>
      </c>
      <c r="D23" s="39" t="s">
        <v>17</v>
      </c>
      <c r="E23" s="3" t="s">
        <v>8</v>
      </c>
      <c r="F23" s="3" t="s">
        <v>9</v>
      </c>
      <c r="G23" s="3" t="s">
        <v>10</v>
      </c>
    </row>
    <row r="24" spans="1:7" ht="12.75" x14ac:dyDescent="0.2">
      <c r="A24" s="25" t="s">
        <v>23</v>
      </c>
      <c r="B24" s="3" t="str">
        <f t="shared" ref="B24:B29" si="2">B3</f>
        <v>债券基金</v>
      </c>
      <c r="C24" s="4">
        <v>20000</v>
      </c>
      <c r="D24" s="5">
        <f t="shared" ref="D24:D30" si="3">C24/$C$30</f>
        <v>0.2677376171352075</v>
      </c>
      <c r="E24" s="2">
        <f t="shared" ref="E24:E30" si="4">C3</f>
        <v>0.3</v>
      </c>
      <c r="F24" s="6">
        <f t="shared" ref="F24:F29" si="5">E24*$C$30</f>
        <v>22410</v>
      </c>
      <c r="G24" s="7">
        <f t="shared" ref="G24:G29" si="6">F24-C24</f>
        <v>2410</v>
      </c>
    </row>
    <row r="25" spans="1:7" ht="12.75" x14ac:dyDescent="0.2">
      <c r="A25" s="41" t="s">
        <v>4</v>
      </c>
      <c r="B25" s="8" t="str">
        <f t="shared" si="2"/>
        <v>发达国家大盘股</v>
      </c>
      <c r="C25" s="9">
        <v>25000</v>
      </c>
      <c r="D25" s="10">
        <f t="shared" si="3"/>
        <v>0.33467202141900937</v>
      </c>
      <c r="E25" s="11">
        <f t="shared" si="4"/>
        <v>0.35</v>
      </c>
      <c r="F25" s="12">
        <f t="shared" si="5"/>
        <v>26145</v>
      </c>
      <c r="G25" s="13">
        <f t="shared" si="6"/>
        <v>1145</v>
      </c>
    </row>
    <row r="26" spans="1:7" ht="12.75" x14ac:dyDescent="0.2">
      <c r="A26" s="42"/>
      <c r="B26" s="8" t="str">
        <f t="shared" si="2"/>
        <v>发达国家小盘股</v>
      </c>
      <c r="C26" s="9">
        <v>10000</v>
      </c>
      <c r="D26" s="10">
        <f t="shared" si="3"/>
        <v>0.13386880856760375</v>
      </c>
      <c r="E26" s="11">
        <f t="shared" si="4"/>
        <v>0.1</v>
      </c>
      <c r="F26" s="12">
        <f t="shared" si="5"/>
        <v>7470</v>
      </c>
      <c r="G26" s="13">
        <f t="shared" si="6"/>
        <v>-2530</v>
      </c>
    </row>
    <row r="27" spans="1:7" ht="12.75" x14ac:dyDescent="0.2">
      <c r="A27" s="42"/>
      <c r="B27" s="8" t="str">
        <f t="shared" si="2"/>
        <v>发展中国家股票</v>
      </c>
      <c r="C27" s="9">
        <v>10000</v>
      </c>
      <c r="D27" s="10">
        <f t="shared" si="3"/>
        <v>0.13386880856760375</v>
      </c>
      <c r="E27" s="10">
        <f t="shared" si="4"/>
        <v>0.15</v>
      </c>
      <c r="F27" s="12">
        <f t="shared" si="5"/>
        <v>11205</v>
      </c>
      <c r="G27" s="13">
        <f t="shared" si="6"/>
        <v>1205</v>
      </c>
    </row>
    <row r="28" spans="1:7" ht="12.75" x14ac:dyDescent="0.2">
      <c r="A28" s="42"/>
      <c r="B28" s="8" t="str">
        <f t="shared" si="2"/>
        <v>黄金</v>
      </c>
      <c r="C28" s="9">
        <v>6000</v>
      </c>
      <c r="D28" s="10">
        <f t="shared" si="3"/>
        <v>8.0321285140562249E-2</v>
      </c>
      <c r="E28" s="10">
        <f t="shared" si="4"/>
        <v>0.05</v>
      </c>
      <c r="F28" s="12">
        <f t="shared" si="5"/>
        <v>3735</v>
      </c>
      <c r="G28" s="13">
        <f t="shared" si="6"/>
        <v>-2265</v>
      </c>
    </row>
    <row r="29" spans="1:7" ht="12.75" x14ac:dyDescent="0.2">
      <c r="A29" s="43"/>
      <c r="B29" s="14" t="str">
        <f t="shared" si="2"/>
        <v>房地产指数基金</v>
      </c>
      <c r="C29" s="15">
        <v>3700</v>
      </c>
      <c r="D29" s="16">
        <f t="shared" si="3"/>
        <v>4.9531459170013385E-2</v>
      </c>
      <c r="E29" s="17">
        <f t="shared" si="4"/>
        <v>0.05</v>
      </c>
      <c r="F29" s="18">
        <f t="shared" si="5"/>
        <v>3735</v>
      </c>
      <c r="G29" s="19">
        <f t="shared" si="6"/>
        <v>35</v>
      </c>
    </row>
    <row r="30" spans="1:7" ht="12.75" x14ac:dyDescent="0.2">
      <c r="A30" s="44" t="s">
        <v>5</v>
      </c>
      <c r="B30" s="45"/>
      <c r="C30" s="20">
        <f>SUM(C24:C29)</f>
        <v>74700</v>
      </c>
      <c r="D30" s="21">
        <f t="shared" si="3"/>
        <v>1</v>
      </c>
      <c r="E30" s="21">
        <f t="shared" si="4"/>
        <v>1</v>
      </c>
      <c r="F30" s="20">
        <f>C30</f>
        <v>74700</v>
      </c>
      <c r="G30" s="22"/>
    </row>
    <row r="42" spans="6:6" ht="15.75" customHeight="1" x14ac:dyDescent="0.2">
      <c r="F42" s="40" t="s">
        <v>20</v>
      </c>
    </row>
  </sheetData>
  <mergeCells count="7">
    <mergeCell ref="A25:A29"/>
    <mergeCell ref="A30:B30"/>
    <mergeCell ref="A1:C1"/>
    <mergeCell ref="D1:E1"/>
    <mergeCell ref="A4:A8"/>
    <mergeCell ref="A9:B9"/>
    <mergeCell ref="A22:G22"/>
  </mergeCells>
  <phoneticPr fontId="3" type="noConversion"/>
  <conditionalFormatting sqref="G24:G29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再平衡计算器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2021-01-03T17:25:14Z</dcterms:modified>
</cp:coreProperties>
</file>